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ปร.4" sheetId="1" r:id="rId1"/>
    <sheet name="ปร.5" sheetId="2" r:id="rId2"/>
    <sheet name="Sheet3" sheetId="3" r:id="rId3"/>
  </sheets>
  <definedNames>
    <definedName name="_xlnm.Print_Area" localSheetId="0">ปร.4!$A$1:$I$37</definedName>
    <definedName name="_xlnm.Print_Area" localSheetId="1">ปร.5!$A$1:$F$39</definedName>
  </definedNames>
  <calcPr calcId="144525"/>
</workbook>
</file>

<file path=xl/calcChain.xml><?xml version="1.0" encoding="utf-8"?>
<calcChain xmlns="http://schemas.openxmlformats.org/spreadsheetml/2006/main">
  <c r="F12" i="1" l="1"/>
  <c r="G12" i="1" s="1"/>
  <c r="H12" i="1" s="1"/>
  <c r="F13" i="1"/>
  <c r="F14" i="1"/>
  <c r="G14" i="1" s="1"/>
  <c r="H14" i="1" s="1"/>
  <c r="F15" i="1"/>
  <c r="G15" i="1" s="1"/>
  <c r="H15" i="1" s="1"/>
  <c r="F16" i="1"/>
  <c r="F17" i="1"/>
  <c r="G17" i="1" s="1"/>
  <c r="H17" i="1" s="1"/>
  <c r="F18" i="1"/>
  <c r="G18" i="1" s="1"/>
  <c r="H18" i="1" s="1"/>
  <c r="F19" i="1"/>
  <c r="F11" i="1"/>
  <c r="G11" i="1" s="1"/>
  <c r="H11" i="1" s="1"/>
  <c r="G20" i="1"/>
  <c r="H20" i="1" s="1"/>
  <c r="G9" i="1"/>
  <c r="H9" i="1" s="1"/>
  <c r="G16" i="1" l="1"/>
  <c r="H16" i="1" s="1"/>
  <c r="G19" i="1"/>
  <c r="H19" i="1" s="1"/>
  <c r="G13" i="1"/>
  <c r="H13" i="1" s="1"/>
  <c r="G21" i="1"/>
  <c r="H21" i="1" s="1"/>
  <c r="G10" i="1"/>
  <c r="H10" i="1" s="1"/>
  <c r="H33" i="1" l="1"/>
  <c r="C14" i="2" s="1"/>
  <c r="E14" i="2" l="1"/>
  <c r="E16" i="2" s="1"/>
</calcChain>
</file>

<file path=xl/sharedStrings.xml><?xml version="1.0" encoding="utf-8"?>
<sst xmlns="http://schemas.openxmlformats.org/spreadsheetml/2006/main" count="79" uniqueCount="65">
  <si>
    <t>รายละเอียดการประมาณราคา</t>
  </si>
  <si>
    <t>ที่</t>
  </si>
  <si>
    <t>รายการ</t>
  </si>
  <si>
    <t>จำนวน</t>
  </si>
  <si>
    <t>หน่วย</t>
  </si>
  <si>
    <t>วัสดุ - ค่าแรง / หน่วย</t>
  </si>
  <si>
    <t>จำนวนเงิน</t>
  </si>
  <si>
    <t>หมายเหตุ</t>
  </si>
  <si>
    <t xml:space="preserve">วัสดุ </t>
  </si>
  <si>
    <t>ค่าแรง</t>
  </si>
  <si>
    <t>รวม</t>
  </si>
  <si>
    <t>(บาท)</t>
  </si>
  <si>
    <t>สรุปผลการประมาณราคา</t>
  </si>
  <si>
    <r>
      <t>เจ้าของโครงการ</t>
    </r>
    <r>
      <rPr>
        <sz val="16"/>
        <rFont val="Angsana New"/>
        <family val="1"/>
      </rPr>
      <t xml:space="preserve">  กองช่าง องค์การบริหารส่วนตำบลอินคีรี  </t>
    </r>
  </si>
  <si>
    <t>รวมค่างานต้นทุน</t>
  </si>
  <si>
    <t>สรุป</t>
  </si>
  <si>
    <t>รวมเป็นเงิน</t>
  </si>
  <si>
    <t>.</t>
  </si>
  <si>
    <t>คิดเป็นเงินประมาณ</t>
  </si>
  <si>
    <t>สำรวจ / ประมาณราคา………………………………</t>
  </si>
  <si>
    <t>ตรวจ…………………………………</t>
  </si>
  <si>
    <t xml:space="preserve">                           (นายไมตรี  เกลี้ยงประดิษฐ์)</t>
  </si>
  <si>
    <t>เห็นชอบ  …………………………………………….</t>
  </si>
  <si>
    <t>อนุมัติ………………………………….</t>
  </si>
  <si>
    <t xml:space="preserve">               (นายดำรงค์  อักษรกาญจน์)</t>
  </si>
  <si>
    <t>ตำแหน่ง  ปลัดองค์การบริหารส่วนตำบล</t>
  </si>
  <si>
    <t>ปร.5</t>
  </si>
  <si>
    <t xml:space="preserve">         ตำแหน่ง  ผู้อำนวยการกองช่าง</t>
  </si>
  <si>
    <t>ตำแหน่ง  นายกองค์การบริหารส่วนตำบลอินคีรี</t>
  </si>
  <si>
    <t xml:space="preserve">                         (นายสันต์  กิ่งรัตน์)</t>
  </si>
  <si>
    <r>
      <t>ประเภทงาน</t>
    </r>
    <r>
      <rPr>
        <sz val="16"/>
        <rFont val="Angsana New"/>
        <family val="1"/>
      </rPr>
      <t xml:space="preserve">  ประปา</t>
    </r>
  </si>
  <si>
    <t>ปร.4 (1)</t>
  </si>
  <si>
    <t>ท่อน</t>
  </si>
  <si>
    <t>อัน</t>
  </si>
  <si>
    <t>กระป๋อง</t>
  </si>
  <si>
    <t>กป/1,000 กรัม</t>
  </si>
  <si>
    <r>
      <t>ประเภทงาน</t>
    </r>
    <r>
      <rPr>
        <sz val="16"/>
        <rFont val="Angsana New"/>
        <family val="1"/>
      </rPr>
      <t xml:space="preserve">  ประปา    </t>
    </r>
  </si>
  <si>
    <t>ค่างานต้นทุน</t>
  </si>
  <si>
    <t xml:space="preserve">                   (นายอุทัย  จุลบล)</t>
  </si>
  <si>
    <t xml:space="preserve">                    ตำแหน่ง  นายช่างโยธาชำนาญงาน</t>
  </si>
  <si>
    <r>
      <t>ชื่อโครงการ</t>
    </r>
    <r>
      <rPr>
        <sz val="16"/>
        <rFont val="Angsana New"/>
        <family val="1"/>
      </rPr>
      <t xml:space="preserve">  ขยายท่อเมนระบบประปาหมู่บ้าน    </t>
    </r>
  </si>
  <si>
    <r>
      <t>สถานที่ดำเนินการ</t>
    </r>
    <r>
      <rPr>
        <sz val="16"/>
        <rFont val="Angsana New"/>
        <family val="1"/>
      </rPr>
      <t xml:space="preserve">  หมู่ที่ 6,2 ตำบลอินคีรี อำเภอพรหมคีรี จังหวัดนครศรีธรรมราช</t>
    </r>
  </si>
  <si>
    <t>งานเดินท่อ พีวีซี ขนาด 3"</t>
  </si>
  <si>
    <r>
      <t>ประตูน้ำชนิดทองเหลือง ขนาด  3</t>
    </r>
    <r>
      <rPr>
        <sz val="14"/>
        <rFont val="Angsana New"/>
        <family val="1"/>
      </rPr>
      <t>"</t>
    </r>
    <r>
      <rPr>
        <sz val="10"/>
        <rFont val="Angsana New"/>
        <family val="1"/>
      </rPr>
      <t xml:space="preserve"> </t>
    </r>
  </si>
  <si>
    <r>
      <t xml:space="preserve">ท่อ พีวีซี ขนาด </t>
    </r>
    <r>
      <rPr>
        <sz val="10"/>
        <rFont val="Calibri"/>
        <family val="2"/>
      </rPr>
      <t>Ø 3</t>
    </r>
    <r>
      <rPr>
        <sz val="15"/>
        <rFont val="Angsana New"/>
        <family val="1"/>
      </rPr>
      <t>" ชั้น 8.5</t>
    </r>
  </si>
  <si>
    <t xml:space="preserve">ข้อต่อตรง พีวีซีเกลียวนอก ขนาด 3" </t>
  </si>
  <si>
    <t>สามทาง พีวีซี ขนาด 3" ชั้น 13.5</t>
  </si>
  <si>
    <r>
      <rPr>
        <sz val="12"/>
        <rFont val="Angsana New"/>
        <family val="1"/>
      </rPr>
      <t xml:space="preserve">ข้อต่อฉาก พีวีซี ขนาด </t>
    </r>
    <r>
      <rPr>
        <sz val="10"/>
        <rFont val="Calibri"/>
        <family val="2"/>
      </rPr>
      <t>3</t>
    </r>
    <r>
      <rPr>
        <sz val="12"/>
        <rFont val="Angsana New"/>
        <family val="1"/>
      </rPr>
      <t>" ชั้น 13.5</t>
    </r>
  </si>
  <si>
    <t>ข้อต่อตรง พีวีซี ขนาด 3" ชั้น 13.5</t>
  </si>
  <si>
    <t xml:space="preserve">สามทาง พีวีซี ขนาด 3"ลด 1/2" </t>
  </si>
  <si>
    <t>ข้อต่อตรง พีวีซี ขนาด 3" ลด 2"</t>
  </si>
  <si>
    <r>
      <t xml:space="preserve">ท่อ พีวีซี ขนาด </t>
    </r>
    <r>
      <rPr>
        <sz val="10"/>
        <rFont val="Calibri"/>
        <family val="2"/>
      </rPr>
      <t>Ø 1/2</t>
    </r>
    <r>
      <rPr>
        <sz val="15"/>
        <rFont val="Angsana New"/>
        <family val="1"/>
      </rPr>
      <t>" ชั้น 8.5</t>
    </r>
  </si>
  <si>
    <r>
      <t xml:space="preserve">ฝาปิดท่อ พีวีซี ขนาด  </t>
    </r>
    <r>
      <rPr>
        <sz val="14"/>
        <rFont val="Angsana New"/>
        <family val="1"/>
      </rPr>
      <t>1/2"</t>
    </r>
    <r>
      <rPr>
        <sz val="10"/>
        <rFont val="Angsana New"/>
        <family val="1"/>
      </rPr>
      <t xml:space="preserve"> </t>
    </r>
  </si>
  <si>
    <t>กาวประสานท่อ</t>
  </si>
  <si>
    <t>เหล็กยึดท่อบนสะพาน</t>
  </si>
  <si>
    <t>ชุด</t>
  </si>
  <si>
    <r>
      <t xml:space="preserve">ลักษณะงาน  </t>
    </r>
    <r>
      <rPr>
        <sz val="16"/>
        <rFont val="Angsana New"/>
        <family val="1"/>
      </rPr>
      <t xml:space="preserve">ขยายท่อเมนระบบประปาหมู่บ้าน  </t>
    </r>
    <r>
      <rPr>
        <b/>
        <sz val="16"/>
        <rFont val="Angsana New"/>
        <family val="1"/>
      </rPr>
      <t xml:space="preserve"> </t>
    </r>
  </si>
  <si>
    <r>
      <rPr>
        <b/>
        <sz val="16"/>
        <rFont val="Angsana New"/>
        <family val="1"/>
      </rPr>
      <t>มีรายละเอียดดังนี้</t>
    </r>
    <r>
      <rPr>
        <sz val="16"/>
        <rFont val="Angsana New"/>
        <family val="1"/>
      </rPr>
      <t xml:space="preserve">  1. ขยายท่อเมนระบบประปาหมู่บ้าน โดยต่อจากท่อเมนเดิมของระบบประปาหมู่บ้าน  บ้านตีนคลอง   </t>
    </r>
  </si>
  <si>
    <r>
      <t xml:space="preserve">ใช้ท่อ  พีวีซี  ชนิดปลายธรรมดา ขนาด  </t>
    </r>
    <r>
      <rPr>
        <sz val="12"/>
        <rFont val="Calibri"/>
        <family val="2"/>
      </rPr>
      <t>Ø</t>
    </r>
    <r>
      <rPr>
        <sz val="17.899999999999999"/>
        <rFont val="Angsana New"/>
        <family val="1"/>
      </rPr>
      <t xml:space="preserve"> 3</t>
    </r>
    <r>
      <rPr>
        <sz val="16"/>
        <rFont val="Angsana New"/>
        <family val="1"/>
      </rPr>
      <t xml:space="preserve">" ชั้น 8.5 ความยาวรวมไม่น้อยกว่า  900  เมตร (ตามรายละเอียดของ อบต.อินคีรี) </t>
    </r>
  </si>
  <si>
    <t xml:space="preserve"> 2. จุดจ่ายน้ำ  จำนวน  10  จุด (ตามรายละเอียดของ  อบต.อินคีรี)</t>
  </si>
  <si>
    <t xml:space="preserve">3. ติดตั้งประตูน้ำชนิดทองเหลือง  ขนาด  Ø 3" จำนวน  7 จุด  (ตามรายละเอียดของ อบต.อินคีรี)  </t>
  </si>
  <si>
    <t>4. ติดตั้งป้ายประชาสัมพันธ์โครงการจำนวน  1  ป้าย</t>
  </si>
  <si>
    <t>(สองแสนสามหมื่นห้าพันหนึ่งร้อยบาทถ้วน)</t>
  </si>
  <si>
    <t>Factor  F</t>
  </si>
  <si>
    <t>รวมค่างาน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</si>
</sst>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.00_-;\-* #,##0.00_-;_-* &quot;-&quot;_-;_-@_-"/>
    <numFmt numFmtId="188" formatCode="_-* #,##0.0000_-;\-* #,##0.0000_-;_-* &quot;-&quot;??_-;_-@_-"/>
    <numFmt numFmtId="189" formatCode="\-"/>
    <numFmt numFmtId="190" formatCode="_-* #,##0.000_-;\-* #,##0.000_-;_-* &quot;-&quot;??_-;_-@_-"/>
    <numFmt numFmtId="191" formatCode="_-* #,##0_-;\-* #,##0_-;_-* &quot;-&quot;??_-;_-@_-"/>
  </numFmts>
  <fonts count="30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Angsana New"/>
      <family val="1"/>
    </font>
    <font>
      <sz val="15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0"/>
      <name val="Calibri"/>
      <family val="2"/>
    </font>
    <font>
      <sz val="10"/>
      <name val="Angsana New"/>
      <family val="1"/>
    </font>
    <font>
      <sz val="12"/>
      <name val="Angsana New"/>
      <family val="1"/>
    </font>
    <font>
      <sz val="17.899999999999999"/>
      <name val="Angsana New"/>
      <family val="1"/>
    </font>
    <font>
      <sz val="1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1" fillId="0" borderId="0" applyFon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1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/>
    <xf numFmtId="43" fontId="2" fillId="0" borderId="12" xfId="20" applyFont="1" applyBorder="1" applyAlignment="1">
      <alignment horizontal="center"/>
    </xf>
    <xf numFmtId="43" fontId="2" fillId="0" borderId="10" xfId="20" applyFont="1" applyBorder="1" applyAlignment="1">
      <alignment horizontal="center"/>
    </xf>
    <xf numFmtId="43" fontId="2" fillId="0" borderId="13" xfId="20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4" xfId="1" applyFont="1" applyBorder="1"/>
    <xf numFmtId="43" fontId="3" fillId="0" borderId="14" xfId="20" applyNumberFormat="1" applyFont="1" applyBorder="1"/>
    <xf numFmtId="187" fontId="2" fillId="0" borderId="10" xfId="20" applyNumberFormat="1" applyFont="1" applyBorder="1"/>
    <xf numFmtId="0" fontId="3" fillId="0" borderId="10" xfId="1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/>
    <xf numFmtId="0" fontId="4" fillId="0" borderId="10" xfId="1" applyFont="1" applyBorder="1" applyAlignment="1">
      <alignment horizontal="center"/>
    </xf>
    <xf numFmtId="0" fontId="5" fillId="0" borderId="0" xfId="1" applyFont="1"/>
    <xf numFmtId="0" fontId="4" fillId="0" borderId="10" xfId="1" applyFont="1" applyBorder="1"/>
    <xf numFmtId="43" fontId="4" fillId="0" borderId="10" xfId="20" applyNumberFormat="1" applyFont="1" applyBorder="1"/>
    <xf numFmtId="43" fontId="2" fillId="0" borderId="10" xfId="20" applyNumberFormat="1" applyFont="1" applyBorder="1"/>
    <xf numFmtId="43" fontId="2" fillId="0" borderId="15" xfId="20" applyNumberFormat="1" applyFont="1" applyBorder="1"/>
    <xf numFmtId="0" fontId="4" fillId="0" borderId="0" xfId="1" applyFont="1" applyBorder="1" applyAlignment="1">
      <alignment horizontal="center" vertical="top"/>
    </xf>
    <xf numFmtId="0" fontId="5" fillId="0" borderId="0" xfId="1" applyFont="1" applyBorder="1" applyAlignment="1"/>
    <xf numFmtId="0" fontId="4" fillId="0" borderId="0" xfId="1" applyFont="1" applyBorder="1" applyAlignment="1">
      <alignment horizontal="left" vertical="top"/>
    </xf>
    <xf numFmtId="0" fontId="4" fillId="0" borderId="0" xfId="1" applyFont="1" applyBorder="1" applyAlignment="1"/>
    <xf numFmtId="43" fontId="4" fillId="0" borderId="10" xfId="20" applyNumberFormat="1" applyFont="1" applyBorder="1" applyAlignment="1">
      <alignment horizontal="center"/>
    </xf>
    <xf numFmtId="43" fontId="4" fillId="0" borderId="20" xfId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4" xfId="1" applyFont="1" applyBorder="1"/>
    <xf numFmtId="43" fontId="3" fillId="0" borderId="14" xfId="20" applyNumberFormat="1" applyFont="1" applyBorder="1"/>
    <xf numFmtId="188" fontId="3" fillId="0" borderId="14" xfId="20" applyNumberFormat="1" applyFont="1" applyBorder="1"/>
    <xf numFmtId="43" fontId="3" fillId="0" borderId="17" xfId="20" applyNumberFormat="1" applyFont="1" applyBorder="1"/>
    <xf numFmtId="0" fontId="3" fillId="0" borderId="16" xfId="1" applyFont="1" applyBorder="1"/>
    <xf numFmtId="189" fontId="4" fillId="0" borderId="10" xfId="1" applyNumberFormat="1" applyFont="1" applyBorder="1" applyAlignment="1">
      <alignment horizontal="center"/>
    </xf>
    <xf numFmtId="190" fontId="3" fillId="0" borderId="14" xfId="20" applyNumberFormat="1" applyFont="1" applyBorder="1"/>
    <xf numFmtId="0" fontId="4" fillId="0" borderId="10" xfId="1" applyFont="1" applyBorder="1" applyAlignment="1">
      <alignment horizontal="center"/>
    </xf>
    <xf numFmtId="0" fontId="5" fillId="0" borderId="14" xfId="1" applyFont="1" applyBorder="1"/>
    <xf numFmtId="0" fontId="27" fillId="0" borderId="14" xfId="1" applyFont="1" applyBorder="1"/>
    <xf numFmtId="0" fontId="27" fillId="0" borderId="16" xfId="1" applyFont="1" applyBorder="1"/>
    <xf numFmtId="0" fontId="4" fillId="0" borderId="12" xfId="1" applyFont="1" applyBorder="1"/>
    <xf numFmtId="0" fontId="4" fillId="0" borderId="14" xfId="1" applyFont="1" applyBorder="1"/>
    <xf numFmtId="0" fontId="4" fillId="0" borderId="0" xfId="1" applyFont="1" applyAlignment="1">
      <alignment horizontal="left"/>
    </xf>
    <xf numFmtId="0" fontId="2" fillId="0" borderId="10" xfId="0" applyFont="1" applyBorder="1" applyAlignment="1">
      <alignment horizontal="center"/>
    </xf>
    <xf numFmtId="191" fontId="2" fillId="0" borderId="10" xfId="20" applyNumberFormat="1" applyFont="1" applyBorder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21" xfId="1" applyFont="1" applyBorder="1" applyAlignment="1">
      <alignment horizontal="center"/>
    </xf>
    <xf numFmtId="43" fontId="2" fillId="0" borderId="10" xfId="2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top"/>
    </xf>
    <xf numFmtId="0" fontId="4" fillId="0" borderId="12" xfId="1" applyFont="1" applyBorder="1" applyAlignment="1">
      <alignment horizontal="center" vertical="top"/>
    </xf>
    <xf numFmtId="0" fontId="4" fillId="0" borderId="14" xfId="1" applyFont="1" applyBorder="1" applyAlignment="1">
      <alignment horizontal="center" vertical="top"/>
    </xf>
    <xf numFmtId="0" fontId="4" fillId="0" borderId="13" xfId="1" applyFont="1" applyBorder="1" applyAlignment="1">
      <alignment horizontal="center" vertical="top"/>
    </xf>
    <xf numFmtId="0" fontId="4" fillId="0" borderId="19" xfId="1" applyFont="1" applyBorder="1" applyAlignment="1"/>
    <xf numFmtId="0" fontId="5" fillId="0" borderId="10" xfId="1" applyFont="1" applyBorder="1" applyAlignment="1"/>
    <xf numFmtId="0" fontId="4" fillId="0" borderId="10" xfId="1" applyFont="1" applyBorder="1" applyAlignment="1"/>
    <xf numFmtId="0" fontId="4" fillId="0" borderId="18" xfId="1" applyFont="1" applyBorder="1" applyAlignment="1"/>
    <xf numFmtId="0" fontId="5" fillId="0" borderId="12" xfId="1" applyFont="1" applyBorder="1" applyAlignment="1"/>
    <xf numFmtId="0" fontId="5" fillId="0" borderId="13" xfId="1" applyFont="1" applyBorder="1" applyAlignment="1"/>
  </cellXfs>
  <cellStyles count="44">
    <cellStyle name="20% - ส่วนที่ถูกเน้น1 2" xfId="2"/>
    <cellStyle name="20% - ส่วนที่ถูกเน้น2 2" xfId="3"/>
    <cellStyle name="20% - ส่วนที่ถูกเน้น3 2" xfId="4"/>
    <cellStyle name="20% - ส่วนที่ถูกเน้น4 2" xfId="5"/>
    <cellStyle name="20% - ส่วนที่ถูกเน้น5 2" xfId="6"/>
    <cellStyle name="20% - ส่วนที่ถูกเน้น6 2" xfId="7"/>
    <cellStyle name="40% - ส่วนที่ถูกเน้น1 2" xfId="8"/>
    <cellStyle name="40% - ส่วนที่ถูกเน้น2 2" xfId="9"/>
    <cellStyle name="40% - ส่วนที่ถูกเน้น3 2" xfId="10"/>
    <cellStyle name="40% - ส่วนที่ถูกเน้น4 2" xfId="11"/>
    <cellStyle name="40% - ส่วนที่ถูกเน้น5 2" xfId="12"/>
    <cellStyle name="40% - ส่วนที่ถูกเน้น6 2" xfId="13"/>
    <cellStyle name="60% - ส่วนที่ถูกเน้น1 2" xfId="14"/>
    <cellStyle name="60% - ส่วนที่ถูกเน้น2 2" xfId="15"/>
    <cellStyle name="60% - ส่วนที่ถูกเน้น3 2" xfId="16"/>
    <cellStyle name="60% - ส่วนที่ถูกเน้น4 2" xfId="17"/>
    <cellStyle name="60% - ส่วนที่ถูกเน้น5 2" xfId="18"/>
    <cellStyle name="60% - ส่วนที่ถูกเน้น6 2" xfId="19"/>
    <cellStyle name="Comma 2" xfId="20"/>
    <cellStyle name="Normal" xfId="0" builtinId="0"/>
    <cellStyle name="Normal 2" xfId="1"/>
    <cellStyle name="การคำนวณ 2" xfId="21"/>
    <cellStyle name="ข้อความเตือน 2" xfId="22"/>
    <cellStyle name="ข้อความอธิบาย 2" xfId="23"/>
    <cellStyle name="ชื่อเรื่อง 2" xfId="24"/>
    <cellStyle name="เซลล์ตรวจสอบ 2" xfId="25"/>
    <cellStyle name="เซลล์ที่มีการเชื่อมโยง 2" xfId="26"/>
    <cellStyle name="ดี 2" xfId="27"/>
    <cellStyle name="ป้อนค่า 2" xfId="28"/>
    <cellStyle name="ปานกลาง 2" xfId="29"/>
    <cellStyle name="ผลรวม 2" xfId="30"/>
    <cellStyle name="แย่ 2" xfId="31"/>
    <cellStyle name="ส่วนที่ถูกเน้น1 2" xfId="32"/>
    <cellStyle name="ส่วนที่ถูกเน้น2 2" xfId="33"/>
    <cellStyle name="ส่วนที่ถูกเน้น3 2" xfId="34"/>
    <cellStyle name="ส่วนที่ถูกเน้น4 2" xfId="35"/>
    <cellStyle name="ส่วนที่ถูกเน้น5 2" xfId="36"/>
    <cellStyle name="ส่วนที่ถูกเน้น6 2" xfId="37"/>
    <cellStyle name="แสดงผล 2" xfId="38"/>
    <cellStyle name="หมายเหตุ 2" xfId="39"/>
    <cellStyle name="หัวเรื่อง 1 2" xfId="40"/>
    <cellStyle name="หัวเรื่อง 2 2" xfId="41"/>
    <cellStyle name="หัวเรื่อง 3 2" xfId="42"/>
    <cellStyle name="หัวเรื่อง 4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Normal="136" zoomScaleSheetLayoutView="100" workbookViewId="0">
      <selection activeCell="E9" sqref="E9"/>
    </sheetView>
  </sheetViews>
  <sheetFormatPr defaultRowHeight="14.25" x14ac:dyDescent="0.2"/>
  <cols>
    <col min="1" max="1" width="3.875" customWidth="1"/>
    <col min="2" max="2" width="23" customWidth="1"/>
    <col min="3" max="3" width="7.5" customWidth="1"/>
    <col min="4" max="4" width="8.625" customWidth="1"/>
    <col min="5" max="5" width="10.625" customWidth="1"/>
    <col min="6" max="6" width="7.625" customWidth="1"/>
    <col min="7" max="7" width="9.625" customWidth="1"/>
    <col min="8" max="8" width="11.625" customWidth="1"/>
    <col min="9" max="9" width="8.875" customWidth="1"/>
  </cols>
  <sheetData>
    <row r="1" spans="1:9" ht="23.25" x14ac:dyDescent="0.5">
      <c r="A1" s="11"/>
      <c r="B1" s="11"/>
      <c r="C1" s="11"/>
      <c r="D1" s="11"/>
      <c r="E1" s="11"/>
      <c r="F1" s="11"/>
      <c r="G1" s="11"/>
      <c r="H1" s="11"/>
      <c r="I1" s="9" t="s">
        <v>31</v>
      </c>
    </row>
    <row r="2" spans="1:9" ht="23.25" x14ac:dyDescent="0.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ht="23.25" x14ac:dyDescent="0.5">
      <c r="A3" s="44" t="s">
        <v>40</v>
      </c>
      <c r="B3" s="45"/>
      <c r="C3" s="45"/>
      <c r="D3" s="45"/>
      <c r="E3" s="45"/>
      <c r="F3" s="45"/>
      <c r="G3" s="45"/>
      <c r="H3" s="45"/>
      <c r="I3" s="45"/>
    </row>
    <row r="4" spans="1:9" ht="23.25" x14ac:dyDescent="0.5">
      <c r="A4" s="44" t="s">
        <v>41</v>
      </c>
      <c r="B4" s="45"/>
      <c r="C4" s="45"/>
      <c r="D4" s="45"/>
      <c r="E4" s="45"/>
      <c r="F4" s="45"/>
      <c r="G4" s="45"/>
      <c r="H4" s="45"/>
      <c r="I4" s="45"/>
    </row>
    <row r="5" spans="1:9" ht="23.25" x14ac:dyDescent="0.5">
      <c r="A5" s="44" t="s">
        <v>30</v>
      </c>
      <c r="B5" s="45"/>
      <c r="C5" s="45"/>
      <c r="D5" s="45"/>
      <c r="E5" s="45"/>
      <c r="F5" s="45"/>
      <c r="G5" s="45"/>
      <c r="H5" s="45"/>
      <c r="I5" s="45"/>
    </row>
    <row r="6" spans="1:9" ht="23.25" x14ac:dyDescent="0.5">
      <c r="A6" s="46"/>
      <c r="B6" s="46"/>
      <c r="C6" s="46"/>
      <c r="D6" s="46"/>
      <c r="E6" s="46"/>
      <c r="F6" s="46"/>
      <c r="G6" s="46"/>
      <c r="H6" s="46"/>
      <c r="I6" s="46"/>
    </row>
    <row r="7" spans="1:9" ht="23.25" x14ac:dyDescent="0.5">
      <c r="A7" s="41" t="s">
        <v>1</v>
      </c>
      <c r="B7" s="41" t="s">
        <v>2</v>
      </c>
      <c r="C7" s="47" t="s">
        <v>3</v>
      </c>
      <c r="D7" s="48" t="s">
        <v>4</v>
      </c>
      <c r="E7" s="47" t="s">
        <v>5</v>
      </c>
      <c r="F7" s="47"/>
      <c r="G7" s="47"/>
      <c r="H7" s="1" t="s">
        <v>6</v>
      </c>
      <c r="I7" s="41" t="s">
        <v>7</v>
      </c>
    </row>
    <row r="8" spans="1:9" ht="23.25" x14ac:dyDescent="0.5">
      <c r="A8" s="41"/>
      <c r="B8" s="41"/>
      <c r="C8" s="47"/>
      <c r="D8" s="49"/>
      <c r="E8" s="2" t="s">
        <v>8</v>
      </c>
      <c r="F8" s="2" t="s">
        <v>9</v>
      </c>
      <c r="G8" s="2" t="s">
        <v>10</v>
      </c>
      <c r="H8" s="3" t="s">
        <v>11</v>
      </c>
      <c r="I8" s="41"/>
    </row>
    <row r="9" spans="1:9" ht="21.75" x14ac:dyDescent="0.45">
      <c r="A9" s="24">
        <v>1</v>
      </c>
      <c r="B9" s="33" t="s">
        <v>42</v>
      </c>
      <c r="C9" s="26">
        <v>225</v>
      </c>
      <c r="D9" s="24" t="s">
        <v>32</v>
      </c>
      <c r="E9" s="26">
        <v>0</v>
      </c>
      <c r="F9" s="28">
        <v>160</v>
      </c>
      <c r="G9" s="28">
        <f t="shared" ref="G9" si="0">SUM(E9+F9)</f>
        <v>160</v>
      </c>
      <c r="H9" s="26">
        <f t="shared" ref="H9" si="1">SUM(C9*G9)</f>
        <v>36000</v>
      </c>
      <c r="I9" s="29"/>
    </row>
    <row r="10" spans="1:9" ht="21.75" x14ac:dyDescent="0.45">
      <c r="A10" s="24">
        <v>2</v>
      </c>
      <c r="B10" s="25" t="s">
        <v>44</v>
      </c>
      <c r="C10" s="26">
        <v>225</v>
      </c>
      <c r="D10" s="24" t="s">
        <v>32</v>
      </c>
      <c r="E10" s="26">
        <v>369</v>
      </c>
      <c r="F10" s="28">
        <v>0</v>
      </c>
      <c r="G10" s="28">
        <f t="shared" ref="G10:G21" si="2">SUM(E10+F10)</f>
        <v>369</v>
      </c>
      <c r="H10" s="26">
        <f t="shared" ref="H10:H21" si="3">SUM(C10*G10)</f>
        <v>83025</v>
      </c>
      <c r="I10" s="29"/>
    </row>
    <row r="11" spans="1:9" ht="21.75" x14ac:dyDescent="0.45">
      <c r="A11" s="24">
        <v>3</v>
      </c>
      <c r="B11" s="34" t="s">
        <v>43</v>
      </c>
      <c r="C11" s="26">
        <v>7</v>
      </c>
      <c r="D11" s="24" t="s">
        <v>33</v>
      </c>
      <c r="E11" s="26">
        <v>3795</v>
      </c>
      <c r="F11" s="28">
        <f>SUM(E11*30/100)</f>
        <v>1138.5</v>
      </c>
      <c r="G11" s="28">
        <f t="shared" ref="G11:G12" si="4">SUM(E11+F11)</f>
        <v>4933.5</v>
      </c>
      <c r="H11" s="26">
        <f t="shared" ref="H11:H12" si="5">SUM(C11*G11)</f>
        <v>34534.5</v>
      </c>
      <c r="I11" s="29"/>
    </row>
    <row r="12" spans="1:9" ht="21.75" x14ac:dyDescent="0.45">
      <c r="A12" s="24">
        <v>4</v>
      </c>
      <c r="B12" s="25" t="s">
        <v>47</v>
      </c>
      <c r="C12" s="26">
        <v>36</v>
      </c>
      <c r="D12" s="24" t="s">
        <v>33</v>
      </c>
      <c r="E12" s="26">
        <v>95</v>
      </c>
      <c r="F12" s="28">
        <f t="shared" ref="F12:F19" si="6">SUM(E12*30/100)</f>
        <v>28.5</v>
      </c>
      <c r="G12" s="28">
        <f t="shared" si="4"/>
        <v>123.5</v>
      </c>
      <c r="H12" s="26">
        <f t="shared" si="5"/>
        <v>4446</v>
      </c>
      <c r="I12" s="29"/>
    </row>
    <row r="13" spans="1:9" ht="21.75" x14ac:dyDescent="0.45">
      <c r="A13" s="24">
        <v>5</v>
      </c>
      <c r="B13" s="33" t="s">
        <v>48</v>
      </c>
      <c r="C13" s="26">
        <v>225</v>
      </c>
      <c r="D13" s="24" t="s">
        <v>33</v>
      </c>
      <c r="E13" s="26">
        <v>58</v>
      </c>
      <c r="F13" s="28">
        <f t="shared" si="6"/>
        <v>17.399999999999999</v>
      </c>
      <c r="G13" s="28">
        <f t="shared" si="2"/>
        <v>75.400000000000006</v>
      </c>
      <c r="H13" s="26">
        <f t="shared" si="3"/>
        <v>16965</v>
      </c>
      <c r="I13" s="29"/>
    </row>
    <row r="14" spans="1:9" ht="21.75" x14ac:dyDescent="0.45">
      <c r="A14" s="24">
        <v>6</v>
      </c>
      <c r="B14" s="33" t="s">
        <v>45</v>
      </c>
      <c r="C14" s="26">
        <v>14</v>
      </c>
      <c r="D14" s="24" t="s">
        <v>33</v>
      </c>
      <c r="E14" s="26">
        <v>60</v>
      </c>
      <c r="F14" s="28">
        <f t="shared" si="6"/>
        <v>18</v>
      </c>
      <c r="G14" s="28">
        <f t="shared" ref="G14:G15" si="7">SUM(E14+F14)</f>
        <v>78</v>
      </c>
      <c r="H14" s="26">
        <f t="shared" ref="H14:H15" si="8">SUM(C14*G14)</f>
        <v>1092</v>
      </c>
      <c r="I14" s="29"/>
    </row>
    <row r="15" spans="1:9" ht="21.75" x14ac:dyDescent="0.45">
      <c r="A15" s="24">
        <v>7</v>
      </c>
      <c r="B15" s="25" t="s">
        <v>46</v>
      </c>
      <c r="C15" s="26">
        <v>5</v>
      </c>
      <c r="D15" s="24" t="s">
        <v>33</v>
      </c>
      <c r="E15" s="26">
        <v>157</v>
      </c>
      <c r="F15" s="28">
        <f t="shared" si="6"/>
        <v>47.1</v>
      </c>
      <c r="G15" s="28">
        <f t="shared" si="7"/>
        <v>204.1</v>
      </c>
      <c r="H15" s="26">
        <f t="shared" si="8"/>
        <v>1020.5</v>
      </c>
      <c r="I15" s="29"/>
    </row>
    <row r="16" spans="1:9" ht="23.25" x14ac:dyDescent="0.5">
      <c r="A16" s="24">
        <v>8</v>
      </c>
      <c r="B16" s="37" t="s">
        <v>49</v>
      </c>
      <c r="C16" s="26">
        <v>10</v>
      </c>
      <c r="D16" s="24" t="s">
        <v>33</v>
      </c>
      <c r="E16" s="26">
        <v>105</v>
      </c>
      <c r="F16" s="28">
        <f t="shared" si="6"/>
        <v>31.5</v>
      </c>
      <c r="G16" s="28">
        <f t="shared" si="2"/>
        <v>136.5</v>
      </c>
      <c r="H16" s="26">
        <f t="shared" si="3"/>
        <v>1365</v>
      </c>
      <c r="I16" s="29"/>
    </row>
    <row r="17" spans="1:9" ht="21.75" x14ac:dyDescent="0.45">
      <c r="A17" s="24">
        <v>9</v>
      </c>
      <c r="B17" s="33" t="s">
        <v>50</v>
      </c>
      <c r="C17" s="26">
        <v>4</v>
      </c>
      <c r="D17" s="24" t="s">
        <v>33</v>
      </c>
      <c r="E17" s="26">
        <v>65</v>
      </c>
      <c r="F17" s="28">
        <f t="shared" si="6"/>
        <v>19.5</v>
      </c>
      <c r="G17" s="28">
        <f t="shared" ref="G17:G18" si="9">SUM(E17+F17)</f>
        <v>84.5</v>
      </c>
      <c r="H17" s="26">
        <f t="shared" ref="H17:H18" si="10">SUM(C17*G17)</f>
        <v>338</v>
      </c>
      <c r="I17" s="29"/>
    </row>
    <row r="18" spans="1:9" ht="21.75" x14ac:dyDescent="0.45">
      <c r="A18" s="24">
        <v>10</v>
      </c>
      <c r="B18" s="25" t="s">
        <v>51</v>
      </c>
      <c r="C18" s="26">
        <v>2</v>
      </c>
      <c r="D18" s="24" t="s">
        <v>32</v>
      </c>
      <c r="E18" s="26">
        <v>39</v>
      </c>
      <c r="F18" s="28">
        <f t="shared" si="6"/>
        <v>11.7</v>
      </c>
      <c r="G18" s="28">
        <f t="shared" si="9"/>
        <v>50.7</v>
      </c>
      <c r="H18" s="26">
        <f t="shared" si="10"/>
        <v>101.4</v>
      </c>
      <c r="I18" s="29"/>
    </row>
    <row r="19" spans="1:9" ht="21.75" x14ac:dyDescent="0.45">
      <c r="A19" s="24">
        <v>11</v>
      </c>
      <c r="B19" s="34" t="s">
        <v>52</v>
      </c>
      <c r="C19" s="26">
        <v>10</v>
      </c>
      <c r="D19" s="24" t="s">
        <v>33</v>
      </c>
      <c r="E19" s="26">
        <v>5</v>
      </c>
      <c r="F19" s="28">
        <f t="shared" si="6"/>
        <v>1.5</v>
      </c>
      <c r="G19" s="28">
        <f t="shared" si="2"/>
        <v>6.5</v>
      </c>
      <c r="H19" s="26">
        <f t="shared" si="3"/>
        <v>65</v>
      </c>
      <c r="I19" s="29"/>
    </row>
    <row r="20" spans="1:9" ht="21.75" x14ac:dyDescent="0.45">
      <c r="A20" s="24">
        <v>12</v>
      </c>
      <c r="B20" s="25" t="s">
        <v>53</v>
      </c>
      <c r="C20" s="26">
        <v>6</v>
      </c>
      <c r="D20" s="24" t="s">
        <v>34</v>
      </c>
      <c r="E20" s="26">
        <v>484</v>
      </c>
      <c r="F20" s="28">
        <v>0</v>
      </c>
      <c r="G20" s="28">
        <f t="shared" ref="G20" si="11">SUM(E20+F20)</f>
        <v>484</v>
      </c>
      <c r="H20" s="26">
        <f t="shared" ref="H20" si="12">SUM(C20*G20)</f>
        <v>2904</v>
      </c>
      <c r="I20" s="35" t="s">
        <v>35</v>
      </c>
    </row>
    <row r="21" spans="1:9" ht="21.75" x14ac:dyDescent="0.45">
      <c r="A21" s="24">
        <v>13</v>
      </c>
      <c r="B21" s="25" t="s">
        <v>54</v>
      </c>
      <c r="C21" s="26">
        <v>7</v>
      </c>
      <c r="D21" s="24" t="s">
        <v>55</v>
      </c>
      <c r="E21" s="26">
        <v>450</v>
      </c>
      <c r="F21" s="28">
        <v>0</v>
      </c>
      <c r="G21" s="28">
        <f t="shared" si="2"/>
        <v>450</v>
      </c>
      <c r="H21" s="26">
        <f t="shared" si="3"/>
        <v>3150</v>
      </c>
      <c r="I21" s="29"/>
    </row>
    <row r="22" spans="1:9" ht="21.75" x14ac:dyDescent="0.45">
      <c r="A22" s="24"/>
      <c r="B22" s="25"/>
      <c r="C22" s="26"/>
      <c r="D22" s="24"/>
      <c r="E22" s="26"/>
      <c r="F22" s="28"/>
      <c r="G22" s="28"/>
      <c r="H22" s="26"/>
      <c r="I22" s="35"/>
    </row>
    <row r="23" spans="1:9" ht="21.75" x14ac:dyDescent="0.45">
      <c r="A23" s="24"/>
      <c r="B23" s="25"/>
      <c r="C23" s="26"/>
      <c r="D23" s="24"/>
      <c r="E23" s="26"/>
      <c r="F23" s="28"/>
      <c r="G23" s="28"/>
      <c r="H23" s="26"/>
      <c r="I23" s="29"/>
    </row>
    <row r="24" spans="1:9" ht="21.75" x14ac:dyDescent="0.45">
      <c r="A24" s="24"/>
      <c r="B24" s="25"/>
      <c r="C24" s="26"/>
      <c r="D24" s="24"/>
      <c r="E24" s="26"/>
      <c r="F24" s="28"/>
      <c r="G24" s="28"/>
      <c r="H24" s="26"/>
      <c r="I24" s="29"/>
    </row>
    <row r="25" spans="1:9" ht="21.75" x14ac:dyDescent="0.45">
      <c r="A25" s="24"/>
      <c r="B25" s="25"/>
      <c r="C25" s="26"/>
      <c r="D25" s="24"/>
      <c r="E25" s="26"/>
      <c r="F25" s="28"/>
      <c r="G25" s="28"/>
      <c r="H25" s="26"/>
      <c r="I25" s="29"/>
    </row>
    <row r="26" spans="1:9" ht="21.75" x14ac:dyDescent="0.45">
      <c r="A26" s="24"/>
      <c r="B26" s="25"/>
      <c r="C26" s="26"/>
      <c r="D26" s="24"/>
      <c r="E26" s="26"/>
      <c r="F26" s="28"/>
      <c r="G26" s="28"/>
      <c r="H26" s="26"/>
      <c r="I26" s="29"/>
    </row>
    <row r="27" spans="1:9" ht="21.75" x14ac:dyDescent="0.45">
      <c r="A27" s="4"/>
      <c r="B27" s="25"/>
      <c r="C27" s="27"/>
      <c r="D27" s="24"/>
      <c r="E27" s="26"/>
      <c r="F27" s="28"/>
      <c r="G27" s="28"/>
      <c r="H27" s="26"/>
      <c r="I27" s="29"/>
    </row>
    <row r="28" spans="1:9" ht="21.75" x14ac:dyDescent="0.45">
      <c r="A28" s="4"/>
      <c r="B28" s="25"/>
      <c r="C28" s="27"/>
      <c r="D28" s="24"/>
      <c r="E28" s="26"/>
      <c r="F28" s="28"/>
      <c r="G28" s="28"/>
      <c r="H28" s="26"/>
      <c r="I28" s="29"/>
    </row>
    <row r="29" spans="1:9" ht="21.75" x14ac:dyDescent="0.45">
      <c r="A29" s="4"/>
      <c r="B29" s="25"/>
      <c r="C29" s="26"/>
      <c r="D29" s="24"/>
      <c r="E29" s="31"/>
      <c r="F29" s="28"/>
      <c r="G29" s="28"/>
      <c r="H29" s="26"/>
      <c r="I29" s="29"/>
    </row>
    <row r="30" spans="1:9" ht="21.75" x14ac:dyDescent="0.45">
      <c r="A30" s="4"/>
      <c r="B30" s="5"/>
      <c r="C30" s="26"/>
      <c r="D30" s="24"/>
      <c r="E30" s="31"/>
      <c r="F30" s="28"/>
      <c r="G30" s="28"/>
      <c r="H30" s="26"/>
      <c r="I30" s="29"/>
    </row>
    <row r="31" spans="1:9" ht="21.75" x14ac:dyDescent="0.45">
      <c r="A31" s="4"/>
      <c r="B31" s="5"/>
      <c r="C31" s="26"/>
      <c r="D31" s="24"/>
      <c r="E31" s="31"/>
      <c r="F31" s="28"/>
      <c r="G31" s="28"/>
      <c r="H31" s="26"/>
      <c r="I31" s="29"/>
    </row>
    <row r="32" spans="1:9" ht="21.75" x14ac:dyDescent="0.45">
      <c r="A32" s="4"/>
      <c r="B32" s="5"/>
      <c r="C32" s="6"/>
      <c r="D32" s="4"/>
      <c r="E32" s="6"/>
      <c r="F32" s="6"/>
      <c r="G32" s="6"/>
      <c r="H32" s="6"/>
      <c r="I32" s="5"/>
    </row>
    <row r="33" spans="1:9" ht="23.25" x14ac:dyDescent="0.5">
      <c r="A33" s="42" t="s">
        <v>14</v>
      </c>
      <c r="B33" s="42"/>
      <c r="C33" s="42"/>
      <c r="D33" s="42"/>
      <c r="E33" s="42"/>
      <c r="F33" s="42"/>
      <c r="G33" s="42"/>
      <c r="H33" s="7">
        <f>SUM(H9:H32)</f>
        <v>185006.4</v>
      </c>
      <c r="I33" s="8"/>
    </row>
  </sheetData>
  <mergeCells count="12">
    <mergeCell ref="I7:I8"/>
    <mergeCell ref="A33:G33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G7"/>
  </mergeCells>
  <pageMargins left="0.4" right="0.21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topLeftCell="A7" zoomScaleNormal="112" zoomScaleSheetLayoutView="100" workbookViewId="0">
      <selection activeCell="A13" sqref="A13:F13"/>
    </sheetView>
  </sheetViews>
  <sheetFormatPr defaultRowHeight="14.25" x14ac:dyDescent="0.2"/>
  <cols>
    <col min="1" max="1" width="6.75" customWidth="1"/>
    <col min="2" max="2" width="32.375" customWidth="1"/>
    <col min="3" max="3" width="14.25" customWidth="1"/>
    <col min="4" max="4" width="11.125" customWidth="1"/>
    <col min="5" max="5" width="13.75" customWidth="1"/>
    <col min="6" max="6" width="14.75" customWidth="1"/>
  </cols>
  <sheetData>
    <row r="1" spans="1:10" ht="23.25" x14ac:dyDescent="0.5">
      <c r="A1" s="11"/>
      <c r="B1" s="11"/>
      <c r="C1" s="11"/>
      <c r="D1" s="11"/>
      <c r="E1" s="11"/>
      <c r="F1" s="10" t="s">
        <v>26</v>
      </c>
      <c r="G1" s="11"/>
      <c r="H1" s="11"/>
      <c r="I1" s="11"/>
      <c r="J1" s="11"/>
    </row>
    <row r="2" spans="1:10" ht="23.25" x14ac:dyDescent="0.5">
      <c r="A2" s="43" t="s">
        <v>12</v>
      </c>
      <c r="B2" s="43"/>
      <c r="C2" s="43"/>
      <c r="D2" s="43"/>
      <c r="E2" s="43"/>
      <c r="F2" s="43"/>
    </row>
    <row r="3" spans="1:10" ht="23.25" x14ac:dyDescent="0.5">
      <c r="A3" s="44" t="s">
        <v>36</v>
      </c>
      <c r="B3" s="45"/>
      <c r="C3" s="45"/>
      <c r="D3" s="45"/>
      <c r="E3" s="45"/>
      <c r="F3" s="45"/>
    </row>
    <row r="4" spans="1:10" ht="23.25" x14ac:dyDescent="0.5">
      <c r="A4" s="44" t="s">
        <v>13</v>
      </c>
      <c r="B4" s="45"/>
      <c r="C4" s="45"/>
      <c r="D4" s="45"/>
      <c r="E4" s="45"/>
      <c r="F4" s="45"/>
    </row>
    <row r="5" spans="1:10" ht="23.25" x14ac:dyDescent="0.5">
      <c r="A5" s="44" t="s">
        <v>41</v>
      </c>
      <c r="B5" s="45"/>
      <c r="C5" s="45"/>
      <c r="D5" s="45"/>
      <c r="E5" s="45"/>
      <c r="F5" s="45"/>
    </row>
    <row r="6" spans="1:10" ht="23.25" x14ac:dyDescent="0.5">
      <c r="A6" s="44" t="s">
        <v>56</v>
      </c>
      <c r="B6" s="44"/>
      <c r="C6" s="44"/>
      <c r="D6" s="44"/>
      <c r="E6" s="44"/>
      <c r="F6" s="44"/>
    </row>
    <row r="7" spans="1:10" ht="23.25" x14ac:dyDescent="0.5">
      <c r="A7" s="45" t="s">
        <v>57</v>
      </c>
      <c r="B7" s="45"/>
      <c r="C7" s="45"/>
      <c r="D7" s="45"/>
      <c r="E7" s="45"/>
      <c r="F7" s="45"/>
    </row>
    <row r="8" spans="1:10" ht="26.25" x14ac:dyDescent="0.55000000000000004">
      <c r="A8" s="45" t="s">
        <v>58</v>
      </c>
      <c r="B8" s="44"/>
      <c r="C8" s="44"/>
      <c r="D8" s="44"/>
      <c r="E8" s="44"/>
      <c r="F8" s="44"/>
    </row>
    <row r="9" spans="1:10" ht="23.25" x14ac:dyDescent="0.5">
      <c r="A9" s="45" t="s">
        <v>59</v>
      </c>
      <c r="B9" s="45"/>
      <c r="C9" s="45"/>
      <c r="D9" s="45"/>
      <c r="E9" s="45"/>
      <c r="F9" s="45"/>
    </row>
    <row r="10" spans="1:10" ht="23.25" x14ac:dyDescent="0.5">
      <c r="A10" s="45" t="s">
        <v>60</v>
      </c>
      <c r="B10" s="45"/>
      <c r="C10" s="45"/>
      <c r="D10" s="45"/>
      <c r="E10" s="45"/>
      <c r="F10" s="45"/>
    </row>
    <row r="11" spans="1:10" ht="23.25" x14ac:dyDescent="0.5">
      <c r="A11" s="45" t="s">
        <v>61</v>
      </c>
      <c r="B11" s="45"/>
      <c r="C11" s="45"/>
      <c r="D11" s="45"/>
      <c r="E11" s="45"/>
      <c r="F11" s="45"/>
    </row>
    <row r="12" spans="1:10" ht="23.25" x14ac:dyDescent="0.5">
      <c r="A12" s="38"/>
      <c r="B12" s="38"/>
      <c r="C12" s="38"/>
      <c r="D12" s="38"/>
      <c r="E12" s="38"/>
      <c r="F12" s="38"/>
    </row>
    <row r="13" spans="1:10" ht="23.25" x14ac:dyDescent="0.5">
      <c r="A13" s="39" t="s">
        <v>1</v>
      </c>
      <c r="B13" s="39" t="s">
        <v>2</v>
      </c>
      <c r="C13" s="40" t="s">
        <v>14</v>
      </c>
      <c r="D13" s="39" t="s">
        <v>63</v>
      </c>
      <c r="E13" s="39" t="s">
        <v>64</v>
      </c>
      <c r="F13" s="39" t="s">
        <v>7</v>
      </c>
    </row>
    <row r="14" spans="1:10" ht="23.25" x14ac:dyDescent="0.5">
      <c r="A14" s="12">
        <v>1</v>
      </c>
      <c r="B14" s="14" t="s">
        <v>37</v>
      </c>
      <c r="C14" s="15">
        <f>SUM(ปร.4!H33)</f>
        <v>185006.4</v>
      </c>
      <c r="D14" s="12">
        <v>1.2707999999999999</v>
      </c>
      <c r="E14" s="15">
        <f>SUM(C14*D14)</f>
        <v>235106.13311999998</v>
      </c>
      <c r="F14" s="14"/>
    </row>
    <row r="15" spans="1:10" ht="23.25" x14ac:dyDescent="0.5">
      <c r="A15" s="32"/>
      <c r="B15" s="14"/>
      <c r="C15" s="22"/>
      <c r="D15" s="30"/>
      <c r="E15" s="23"/>
      <c r="F15" s="36"/>
    </row>
    <row r="16" spans="1:10" ht="23.25" x14ac:dyDescent="0.5">
      <c r="A16" s="51" t="s">
        <v>15</v>
      </c>
      <c r="B16" s="54" t="s">
        <v>16</v>
      </c>
      <c r="C16" s="55"/>
      <c r="D16" s="55"/>
      <c r="E16" s="16">
        <f>SUM(E14:E15)</f>
        <v>235106.13311999998</v>
      </c>
      <c r="F16" s="56" t="s">
        <v>17</v>
      </c>
    </row>
    <row r="17" spans="1:6" ht="24" thickBot="1" x14ac:dyDescent="0.55000000000000004">
      <c r="A17" s="52"/>
      <c r="B17" s="57" t="s">
        <v>18</v>
      </c>
      <c r="C17" s="58"/>
      <c r="D17" s="58"/>
      <c r="E17" s="17">
        <v>235100</v>
      </c>
      <c r="F17" s="56"/>
    </row>
    <row r="18" spans="1:6" ht="24" thickTop="1" x14ac:dyDescent="0.5">
      <c r="A18" s="53"/>
      <c r="B18" s="56" t="s">
        <v>62</v>
      </c>
      <c r="C18" s="55"/>
      <c r="D18" s="55"/>
      <c r="E18" s="59"/>
      <c r="F18" s="55"/>
    </row>
    <row r="19" spans="1:6" ht="23.25" x14ac:dyDescent="0.2">
      <c r="A19" s="50"/>
      <c r="B19" s="50"/>
      <c r="C19" s="50"/>
      <c r="D19" s="50"/>
      <c r="E19" s="50"/>
      <c r="F19" s="50"/>
    </row>
    <row r="20" spans="1:6" ht="23.25" x14ac:dyDescent="0.5">
      <c r="A20" s="18"/>
      <c r="B20" s="21"/>
      <c r="C20" s="19"/>
      <c r="D20" s="19"/>
      <c r="E20" s="19"/>
      <c r="F20" s="19"/>
    </row>
    <row r="21" spans="1:6" ht="23.25" x14ac:dyDescent="0.5">
      <c r="A21" s="20" t="s">
        <v>19</v>
      </c>
      <c r="B21" s="21"/>
      <c r="C21" s="21"/>
      <c r="D21" s="21" t="s">
        <v>20</v>
      </c>
      <c r="E21" s="21"/>
      <c r="F21" s="21"/>
    </row>
    <row r="22" spans="1:6" ht="23.25" x14ac:dyDescent="0.5">
      <c r="A22" s="18"/>
      <c r="B22" s="21" t="s">
        <v>21</v>
      </c>
      <c r="C22" s="21"/>
      <c r="D22" s="21" t="s">
        <v>38</v>
      </c>
      <c r="E22" s="21"/>
      <c r="F22" s="21"/>
    </row>
    <row r="23" spans="1:6" ht="23.25" x14ac:dyDescent="0.5">
      <c r="A23" s="18"/>
      <c r="B23" s="21" t="s">
        <v>39</v>
      </c>
      <c r="C23" s="21"/>
      <c r="D23" s="21" t="s">
        <v>27</v>
      </c>
      <c r="E23" s="21"/>
      <c r="F23" s="21"/>
    </row>
    <row r="24" spans="1:6" ht="23.25" x14ac:dyDescent="0.5">
      <c r="A24" s="18"/>
      <c r="B24" s="21"/>
      <c r="C24" s="21"/>
      <c r="D24" s="21"/>
      <c r="E24" s="21"/>
      <c r="F24" s="21"/>
    </row>
    <row r="25" spans="1:6" ht="23.25" x14ac:dyDescent="0.5">
      <c r="A25" s="20" t="s">
        <v>22</v>
      </c>
      <c r="B25" s="21"/>
      <c r="C25" s="21"/>
      <c r="D25" s="21" t="s">
        <v>23</v>
      </c>
      <c r="E25" s="21"/>
      <c r="F25" s="21"/>
    </row>
    <row r="26" spans="1:6" ht="23.25" x14ac:dyDescent="0.5">
      <c r="A26" s="18"/>
      <c r="B26" s="21" t="s">
        <v>24</v>
      </c>
      <c r="C26" s="21"/>
      <c r="D26" s="21" t="s">
        <v>29</v>
      </c>
      <c r="E26" s="21"/>
      <c r="F26" s="21"/>
    </row>
    <row r="27" spans="1:6" ht="23.25" x14ac:dyDescent="0.5">
      <c r="A27" s="18"/>
      <c r="B27" s="21" t="s">
        <v>25</v>
      </c>
      <c r="C27" s="21"/>
      <c r="D27" s="21" t="s">
        <v>28</v>
      </c>
      <c r="E27" s="21"/>
      <c r="F27" s="21"/>
    </row>
    <row r="28" spans="1:6" ht="23.25" x14ac:dyDescent="0.5">
      <c r="A28" s="18"/>
      <c r="B28" s="21"/>
      <c r="C28" s="21"/>
      <c r="D28" s="21"/>
      <c r="E28" s="21"/>
      <c r="F28" s="21"/>
    </row>
    <row r="29" spans="1:6" ht="21" x14ac:dyDescent="0.45">
      <c r="A29" s="13"/>
      <c r="B29" s="13"/>
      <c r="C29" s="13"/>
      <c r="D29" s="13"/>
      <c r="E29" s="13"/>
      <c r="F29" s="13"/>
    </row>
    <row r="30" spans="1:6" ht="21" x14ac:dyDescent="0.45">
      <c r="A30" s="13"/>
      <c r="B30" s="13"/>
      <c r="C30" s="13"/>
      <c r="D30" s="13"/>
      <c r="E30" s="13"/>
      <c r="F30" s="13"/>
    </row>
    <row r="31" spans="1:6" ht="21" x14ac:dyDescent="0.45">
      <c r="A31" s="13"/>
      <c r="B31" s="13"/>
      <c r="C31" s="13"/>
      <c r="D31" s="13"/>
      <c r="E31" s="13"/>
      <c r="F31" s="13"/>
    </row>
    <row r="32" spans="1:6" ht="21" x14ac:dyDescent="0.45">
      <c r="A32" s="13"/>
      <c r="B32" s="13"/>
      <c r="C32" s="13"/>
      <c r="D32" s="13"/>
      <c r="E32" s="13"/>
      <c r="F32" s="13"/>
    </row>
    <row r="33" spans="1:6" ht="21" x14ac:dyDescent="0.45">
      <c r="A33" s="13"/>
      <c r="B33" s="13"/>
      <c r="C33" s="13"/>
      <c r="D33" s="13"/>
      <c r="E33" s="13"/>
      <c r="F33" s="13"/>
    </row>
    <row r="34" spans="1:6" ht="21" x14ac:dyDescent="0.45">
      <c r="A34" s="13"/>
      <c r="B34" s="13"/>
      <c r="C34" s="13"/>
      <c r="D34" s="13"/>
      <c r="E34" s="13"/>
      <c r="F34" s="13"/>
    </row>
    <row r="35" spans="1:6" ht="21" x14ac:dyDescent="0.45">
      <c r="A35" s="13"/>
      <c r="B35" s="13"/>
      <c r="C35" s="13"/>
      <c r="D35" s="13"/>
      <c r="E35" s="13"/>
      <c r="F35" s="13"/>
    </row>
    <row r="36" spans="1:6" ht="21" x14ac:dyDescent="0.45">
      <c r="A36" s="13"/>
      <c r="B36" s="13"/>
      <c r="C36" s="13"/>
      <c r="D36" s="13"/>
      <c r="E36" s="13"/>
      <c r="F36" s="13"/>
    </row>
    <row r="37" spans="1:6" ht="21" x14ac:dyDescent="0.45">
      <c r="A37" s="13"/>
      <c r="B37" s="13"/>
      <c r="C37" s="13"/>
      <c r="D37" s="13"/>
      <c r="E37" s="13"/>
      <c r="F37" s="13"/>
    </row>
    <row r="38" spans="1:6" ht="21" x14ac:dyDescent="0.45">
      <c r="A38" s="13"/>
      <c r="B38" s="13"/>
      <c r="C38" s="13"/>
      <c r="D38" s="13"/>
      <c r="E38" s="13"/>
      <c r="F38" s="13"/>
    </row>
  </sheetData>
  <mergeCells count="16">
    <mergeCell ref="A10:F10"/>
    <mergeCell ref="A11:F11"/>
    <mergeCell ref="A19:F19"/>
    <mergeCell ref="A8:F8"/>
    <mergeCell ref="A9:F9"/>
    <mergeCell ref="A16:A18"/>
    <mergeCell ref="B16:D16"/>
    <mergeCell ref="F16:F17"/>
    <mergeCell ref="B17:D17"/>
    <mergeCell ref="B18:F18"/>
    <mergeCell ref="A2:F2"/>
    <mergeCell ref="A3:F3"/>
    <mergeCell ref="A4:F4"/>
    <mergeCell ref="A5:F5"/>
    <mergeCell ref="A7:F7"/>
    <mergeCell ref="A6:F6"/>
  </mergeCells>
  <printOptions horizontalCentered="1"/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ปร.4</vt:lpstr>
      <vt:lpstr>ปร.5</vt:lpstr>
      <vt:lpstr>Sheet3</vt:lpstr>
      <vt:lpstr>ปร.4!Print_Area</vt:lpstr>
      <vt:lpstr>ปร.5!Print_Area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2016-06-21T04:24:10Z</cp:lastPrinted>
  <dcterms:created xsi:type="dcterms:W3CDTF">2016-06-09T13:34:20Z</dcterms:created>
  <dcterms:modified xsi:type="dcterms:W3CDTF">2016-06-21T07:26:46Z</dcterms:modified>
</cp:coreProperties>
</file>